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otation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QUOTATION</t>
        </is>
      </c>
    </row>
    <row r="2">
      <c r="A2" s="2" t="inlineStr">
        <is>
          <t xml:space="preserve">All amounts in Indian rupees (₹). Blue text is yours to edit; the tax columns and totals are formulas.</t>
        </is>
      </c>
    </row>
    <row r="3">
      <c r="A3" s="3" t="inlineStr">
        <is>
          <t xml:space="preserve">Kiran Security Systems</t>
        </is>
      </c>
      <c r="I3" s="4" t="inlineStr">
        <is>
          <t xml:space="preserve">Quotation no.</t>
        </is>
      </c>
      <c r="K3" s="5" t="inlineStr">
        <is>
          <t xml:space="preserve">QT/26-27/0142</t>
        </is>
      </c>
    </row>
    <row r="4">
      <c r="A4" s="0" t="inlineStr">
        <is>
          <t xml:space="preserve">Shop 4, Sample Market Road, Kothrud, Pune, Maharashtra 411038</t>
        </is>
      </c>
      <c r="I4" s="4" t="inlineStr">
        <is>
          <t xml:space="preserve">Date</t>
        </is>
      </c>
      <c r="K4" s="5" t="inlineStr">
        <is>
          <t xml:space="preserve">19-09-2026</t>
        </is>
      </c>
    </row>
    <row r="5">
      <c r="A5" s="4" t="inlineStr">
        <is>
          <t xml:space="preserve">GSTIN</t>
        </is>
      </c>
      <c r="B5" s="5" t="inlineStr">
        <is>
          <t xml:space="preserve">27ABCDE1234F1Z0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98XXX XXX01 · kiran@example.com</t>
        </is>
      </c>
      <c r="I6" s="4" t="inlineStr">
        <is>
          <t xml:space="preserve">Valid until</t>
        </is>
      </c>
      <c r="K6" s="5" t="inlineStr">
        <is>
          <t xml:space="preserve">04-10-2026</t>
        </is>
      </c>
    </row>
    <row r="7">
      <c r="A7" s="0" t="inlineStr">
        <is>
          <t xml:space="preserve">Your reference: Phone enquiry, 14-09-2026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Quotation for</t>
        </is>
      </c>
      <c r="I9" s="7" t="inlineStr">
        <is>
          <t xml:space="preserve">Subject</t>
        </is>
      </c>
    </row>
    <row r="10">
      <c r="A10" s="4" t="inlineStr">
        <is>
          <t xml:space="preserve">Deshmukh Dental Clinic</t>
        </is>
      </c>
      <c r="I10" s="4" t="inlineStr">
        <is>
          <t xml:space="preserve">CCTV for clinic: 6 cameras</t>
        </is>
      </c>
    </row>
    <row r="11">
      <c r="A11" s="0" t="inlineStr">
        <is>
          <t xml:space="preserve">2nd floor, Sample Heights, Karve Road, Pune, Maharashtra 411004</t>
        </is>
      </c>
      <c r="I11" s="0" t="inlineStr">
        <is>
          <t xml:space="preserve">Reception, corridor, 3 cabins, entrance</t>
        </is>
      </c>
    </row>
    <row r="12">
      <c r="A12" s="4" t="inlineStr">
        <is>
          <t xml:space="preserve">GSTIN</t>
        </is>
      </c>
      <c r="B12" s="5" t="inlineStr">
        <is>
          <t xml:space="preserve">27STUDV2468M1ZP</t>
        </is>
      </c>
      <c r="I12" s="0" t="inlineStr">
        <is>
          <t xml:space="preserve">Site visit done on 15-09-2026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4 MP IP dome camera with night vision</t>
        </is>
      </c>
      <c r="C16" s="9" t="inlineStr">
        <is>
          <t xml:space="preserve">8525</t>
        </is>
      </c>
      <c r="D16" s="9">
        <v>6</v>
      </c>
      <c r="E16" s="9" t="inlineStr">
        <is>
          <t xml:space="preserve">Nos</t>
        </is>
      </c>
      <c r="F16" s="11">
        <v>2450</v>
      </c>
      <c r="G16" s="11">
        <v>700</v>
      </c>
      <c r="H16" s="11">
        <f>IF(D16="","",ROUND(D16*F16-G16,2))</f>
        <v>14000</v>
      </c>
      <c r="I16" s="9">
        <v>18</v>
      </c>
      <c r="J16" s="11">
        <f>IF(H16="","",IF($K$7="Intra-state",ROUND(H16*I16/200,2),0))</f>
        <v>1260</v>
      </c>
      <c r="K16" s="11">
        <f>IF(H16="","",IF($K$7="Intra-state",ROUND(H16*I16/200,2),0))</f>
        <v>1260</v>
      </c>
      <c r="L16" s="11">
        <f>IF(H16="","",IF($K$7="Inter-state",ROUND(H16*I16/100,2),0))</f>
        <v>0</v>
      </c>
      <c r="M16" s="11">
        <f>IF(H16="","",H16+J16+K16+L16)</f>
        <v>16520</v>
      </c>
    </row>
    <row r="17" ht="18" customHeight="1">
      <c r="A17" s="9">
        <f>IF(D17="","",ROW()-15)</f>
        <v>2</v>
      </c>
      <c r="B17" s="10" t="inlineStr">
        <is>
          <t xml:space="preserve">8-channel network video recorder (NVR)</t>
        </is>
      </c>
      <c r="C17" s="9" t="inlineStr">
        <is>
          <t xml:space="preserve">8521</t>
        </is>
      </c>
      <c r="D17" s="9">
        <v>1</v>
      </c>
      <c r="E17" s="9" t="inlineStr">
        <is>
          <t xml:space="preserve">Nos</t>
        </is>
      </c>
      <c r="F17" s="11">
        <v>7800</v>
      </c>
      <c r="G17" s="11"/>
      <c r="H17" s="11">
        <f>IF(D17="","",ROUND(D17*F17-G17,2))</f>
        <v>7800</v>
      </c>
      <c r="I17" s="9">
        <v>18</v>
      </c>
      <c r="J17" s="11">
        <f>IF(H17="","",IF($K$7="Intra-state",ROUND(H17*I17/200,2),0))</f>
        <v>702</v>
      </c>
      <c r="K17" s="11">
        <f>IF(H17="","",IF($K$7="Intra-state",ROUND(H17*I17/200,2),0))</f>
        <v>702</v>
      </c>
      <c r="L17" s="11">
        <f>IF(H17="","",IF($K$7="Inter-state",ROUND(H17*I17/100,2),0))</f>
        <v>0</v>
      </c>
      <c r="M17" s="11">
        <f>IF(H17="","",H17+J17+K17+L17)</f>
        <v>9204</v>
      </c>
    </row>
    <row r="18" ht="18" customHeight="1">
      <c r="A18" s="9">
        <f>IF(D18="","",ROW()-15)</f>
        <v>3</v>
      </c>
      <c r="B18" s="10" t="inlineStr">
        <is>
          <t xml:space="preserve">2 TB surveillance hard disk</t>
        </is>
      </c>
      <c r="C18" s="9" t="inlineStr">
        <is>
          <t xml:space="preserve">8471</t>
        </is>
      </c>
      <c r="D18" s="9">
        <v>1</v>
      </c>
      <c r="E18" s="9" t="inlineStr">
        <is>
          <t xml:space="preserve">Nos</t>
        </is>
      </c>
      <c r="F18" s="11">
        <v>5400</v>
      </c>
      <c r="G18" s="11"/>
      <c r="H18" s="11">
        <f>IF(D18="","",ROUND(D18*F18-G18,2))</f>
        <v>5400</v>
      </c>
      <c r="I18" s="9">
        <v>18</v>
      </c>
      <c r="J18" s="11">
        <f>IF(H18="","",IF($K$7="Intra-state",ROUND(H18*I18/200,2),0))</f>
        <v>486</v>
      </c>
      <c r="K18" s="11">
        <f>IF(H18="","",IF($K$7="Intra-state",ROUND(H18*I18/200,2),0))</f>
        <v>486</v>
      </c>
      <c r="L18" s="11">
        <f>IF(H18="","",IF($K$7="Inter-state",ROUND(H18*I18/100,2),0))</f>
        <v>0</v>
      </c>
      <c r="M18" s="11">
        <f>IF(H18="","",H18+J18+K18+L18)</f>
        <v>6372</v>
      </c>
    </row>
    <row r="19" ht="18" customHeight="1">
      <c r="A19" s="9">
        <f>IF(D19="","",ROW()-15)</f>
        <v>4</v>
      </c>
      <c r="B19" s="10" t="inlineStr">
        <is>
          <t xml:space="preserve">Cat6 cable, 305 m box</t>
        </is>
      </c>
      <c r="C19" s="9" t="inlineStr">
        <is>
          <t xml:space="preserve">8544</t>
        </is>
      </c>
      <c r="D19" s="9">
        <v>1</v>
      </c>
      <c r="E19" s="9" t="inlineStr">
        <is>
          <t xml:space="preserve">Box</t>
        </is>
      </c>
      <c r="F19" s="11">
        <v>8900</v>
      </c>
      <c r="G19" s="11"/>
      <c r="H19" s="11">
        <f>IF(D19="","",ROUND(D19*F19-G19,2))</f>
        <v>8900</v>
      </c>
      <c r="I19" s="9">
        <v>18</v>
      </c>
      <c r="J19" s="11">
        <f>IF(H19="","",IF($K$7="Intra-state",ROUND(H19*I19/200,2),0))</f>
        <v>801</v>
      </c>
      <c r="K19" s="11">
        <f>IF(H19="","",IF($K$7="Intra-state",ROUND(H19*I19/200,2),0))</f>
        <v>801</v>
      </c>
      <c r="L19" s="11">
        <f>IF(H19="","",IF($K$7="Inter-state",ROUND(H19*I19/100,2),0))</f>
        <v>0</v>
      </c>
      <c r="M19" s="11">
        <f>IF(H19="","",H19+J19+K19+L19)</f>
        <v>10502</v>
      </c>
    </row>
    <row r="20" ht="18" customHeight="1">
      <c r="A20" s="9">
        <f>IF(D20="","",ROW()-15)</f>
        <v>5</v>
      </c>
      <c r="B20" s="10" t="inlineStr">
        <is>
          <t xml:space="preserve">Installation, cabling, conduit and mobile-app setup</t>
        </is>
      </c>
      <c r="C20" s="9" t="inlineStr">
        <is>
          <t xml:space="preserve">9987</t>
        </is>
      </c>
      <c r="D20" s="9">
        <v>1</v>
      </c>
      <c r="E20" s="9" t="inlineStr">
        <is>
          <t xml:space="preserve">Job</t>
        </is>
      </c>
      <c r="F20" s="11">
        <v>6500</v>
      </c>
      <c r="G20" s="11"/>
      <c r="H20" s="11">
        <f>IF(D20="","",ROUND(D20*F20-G20,2))</f>
        <v>6500</v>
      </c>
      <c r="I20" s="9">
        <v>18</v>
      </c>
      <c r="J20" s="11">
        <f>IF(H20="","",IF($K$7="Intra-state",ROUND(H20*I20/200,2),0))</f>
        <v>585</v>
      </c>
      <c r="K20" s="11">
        <f>IF(H20="","",IF($K$7="Intra-state",ROUND(H20*I20/200,2),0))</f>
        <v>585</v>
      </c>
      <c r="L20" s="11">
        <f>IF(H20="","",IF($K$7="Inter-state",ROUND(H20*I20/100,2),0))</f>
        <v>0</v>
      </c>
      <c r="M20" s="11">
        <f>IF(H20="","",H20+J20+K20+L20)</f>
        <v>7670</v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700</v>
      </c>
      <c r="H26" s="13">
        <f>SUM(H16:H25)</f>
        <v>42600</v>
      </c>
      <c r="I26" s="12"/>
      <c r="J26" s="13">
        <f>SUM(J16:J25)</f>
        <v>3834</v>
      </c>
      <c r="K26" s="13">
        <f>SUM(K16:K25)</f>
        <v>3834</v>
      </c>
      <c r="L26" s="13">
        <f>SUM(L16:L25)</f>
        <v>0</v>
      </c>
      <c r="M26" s="13">
        <f>SUM(M16:M25)</f>
        <v>50268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42600</v>
      </c>
    </row>
    <row r="29" ht="28" customHeight="1">
      <c r="A29" s="16" t="inlineStr">
        <is>
          <t xml:space="preserve">Indian Rupees Fifty Thousand Two Hundred Sixty Eight Only</t>
        </is>
      </c>
      <c r="I29" s="14" t="inlineStr">
        <is>
          <t xml:space="preserve">CGST</t>
        </is>
      </c>
      <c r="M29" s="15">
        <f>J26</f>
        <v>3834</v>
      </c>
    </row>
    <row r="30">
      <c r="I30" s="14" t="inlineStr">
        <is>
          <t xml:space="preserve">SGST / UTGST</t>
        </is>
      </c>
      <c r="M30" s="15">
        <f>K26</f>
        <v>3834</v>
      </c>
    </row>
    <row r="31">
      <c r="I31" s="14" t="inlineStr">
        <is>
          <t xml:space="preserve">IGST</t>
        </is>
      </c>
      <c r="M31" s="15">
        <f>L26</f>
        <v>0</v>
      </c>
    </row>
    <row r="32">
      <c r="I32" s="14" t="inlineStr">
        <is>
          <t xml:space="preserve">Round off</t>
        </is>
      </c>
      <c r="M32" s="15">
        <f>ROUND(M26,0)-M26</f>
        <v>0</v>
      </c>
    </row>
    <row r="33">
      <c r="I33" s="17" t="inlineStr">
        <is>
          <t xml:space="preserve">Quoted total</t>
        </is>
      </c>
      <c r="J33" s="18"/>
      <c r="K33" s="18"/>
      <c r="L33" s="18"/>
      <c r="M33" s="19">
        <f>ROUND(M26,0)</f>
        <v>50268</v>
      </c>
    </row>
    <row r="35">
      <c r="A35" s="7" t="inlineStr">
        <is>
          <t xml:space="preserve">Terms</t>
        </is>
      </c>
      <c r="I35" s="14" t="inlineStr">
        <is>
          <t xml:space="preserve">For Kiran Security Systems</t>
        </is>
      </c>
    </row>
    <row r="36" ht="27" customHeight="1">
      <c r="A36" s="20" t="inlineStr">
        <is>
          <t xml:space="preserve">1. Prices are valid until the date above. After that, hardware prices are re-confirmed before the order.</t>
        </is>
      </c>
    </row>
    <row r="37" ht="27" customHeight="1">
      <c r="A37" s="20" t="inlineStr">
        <is>
          <t xml:space="preserve">2. GST is charged as shown. If a rate changes before the tax invoice, the rate on the invoice date applies.</t>
        </is>
      </c>
    </row>
    <row r="38" ht="15" customHeight="1">
      <c r="A38" s="20" t="inlineStr">
        <is>
          <t xml:space="preserve">3. 50% advance with the order, balance on completion and handover.</t>
        </is>
      </c>
    </row>
    <row r="39" ht="27" customHeight="1">
      <c r="A39" s="20" t="inlineStr">
        <is>
          <t xml:space="preserve">4. Installation within 4 working days of the advance. Civil work, false-ceiling cutting and electrical points are not included.</t>
        </is>
      </c>
      <c r="I39" s="21" t="inlineStr">
        <is>
          <t xml:space="preserve">Authorised signatory</t>
        </is>
      </c>
    </row>
    <row r="40" ht="27" customHeight="1">
      <c r="A40" s="20" t="inlineStr">
        <is>
          <t xml:space="preserve">5. Warranty: cameras and NVR 2 years (manufacturer), hard disk 3 years (manufacturer), workmanship 6 months.</t>
        </is>
      </c>
    </row>
    <row r="42">
      <c r="A42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43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5:G35"/>
    <mergeCell ref="A36:G36"/>
    <mergeCell ref="A37:G37"/>
    <mergeCell ref="A38:G38"/>
    <mergeCell ref="A39:G39"/>
    <mergeCell ref="A40:G40"/>
    <mergeCell ref="I35:M35"/>
    <mergeCell ref="I39:M39"/>
    <mergeCell ref="A42:M42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quotation format</t>
        </is>
      </c>
    </row>
    <row r="2" ht="16" customHeight="1">
      <c r="A2" s="20" t="inlineStr">
        <is>
          <t xml:space="preserve">Blue text is sample data. Overwrite it with your own details, client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For a buyer registered under GST, place of supply is normally their state, which is the first two digits of their GSTIN.</t>
        </is>
      </c>
    </row>
    <row r="7" ht="30" customHeight="1">
      <c r="A7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8" ht="16" customHeight="1">
      <c r="A8" s="20" t="inlineStr">
        <is>
          <t xml:space="preserve">Retype the amount in words after you change the items. Spreadsheets cannot spell out rupees on their own.</t>
        </is>
      </c>
    </row>
    <row r="9" ht="30" customHeight="1">
      <c r="A9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10" ht="30" customHeight="1">
      <c r="A10" s="20" t="inlineStr">
        <is>
          <t xml:space="preserve">HSN/SAC codes and GST rates in the sample are illustrative. Check your own on the CBIC GST rate finder or ask your CA.</t>
        </is>
      </c>
    </row>
    <row r="11" ht="30" customHeight="1">
      <c r="A11" s="20" t="inlineStr">
        <is>
          <t xml:space="preserve">Made by EstimateBill (estimatebill.com). The free EstimateBill app does all of this on your phone with no internet and no account.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Quotation format (GST)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